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mm.local\PMM05\COORDENADORIA GERAL DE TRANSPARÊNCIA\PORTAL DE TRANSPARÊNCIA\ATUALIZAÇÕES PORTAL 2024\ACOMPANHAMENTO DE OBRAS - SOMAR\2024\OBRAS INDIRETAS\"/>
    </mc:Choice>
  </mc:AlternateContent>
  <bookViews>
    <workbookView xWindow="0" yWindow="0" windowWidth="28800" windowHeight="12330"/>
  </bookViews>
  <sheets>
    <sheet name="SOMAR_DOOI_AGOSTO2024" sheetId="1" r:id="rId1"/>
  </sheets>
  <definedNames>
    <definedName name="_xlnm._FilterDatabase" localSheetId="0" hidden="1">SOMAR_DOOI_AGOSTO2024!$C$3:$O$5</definedName>
    <definedName name="_xlnm.Print_Area" localSheetId="0">SOMAR_DOOI_AGOSTO2024!$A$1:$O$11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N8" i="1" s="1"/>
  <c r="M9" i="1" l="1"/>
  <c r="N9" i="1" s="1"/>
  <c r="I5" i="1" l="1"/>
  <c r="M5" i="1" s="1"/>
  <c r="N5" i="1" s="1"/>
  <c r="M10" i="1" l="1"/>
  <c r="N10" i="1" s="1"/>
  <c r="M7" i="1"/>
  <c r="N7" i="1" s="1"/>
  <c r="M6" i="1"/>
  <c r="N6" i="1" s="1"/>
  <c r="M4" i="1"/>
  <c r="N4" i="1" s="1"/>
  <c r="M11" i="1" l="1"/>
  <c r="N11" i="1" s="1"/>
</calcChain>
</file>

<file path=xl/sharedStrings.xml><?xml version="1.0" encoding="utf-8"?>
<sst xmlns="http://schemas.openxmlformats.org/spreadsheetml/2006/main" count="83" uniqueCount="76">
  <si>
    <t>CONTRATADA</t>
  </si>
  <si>
    <t>CNPJ</t>
  </si>
  <si>
    <t>NUMERO DO CONTRATO</t>
  </si>
  <si>
    <t>LICITAÇÃO</t>
  </si>
  <si>
    <t>FISCAL</t>
  </si>
  <si>
    <t>RECURSO</t>
  </si>
  <si>
    <t>PROCESSO</t>
  </si>
  <si>
    <t>OBJETO</t>
  </si>
  <si>
    <t>VALOR</t>
  </si>
  <si>
    <t xml:space="preserve">DADOS DA OBRA </t>
  </si>
  <si>
    <t>INÍCIO</t>
  </si>
  <si>
    <t>VIGÊNCIA</t>
  </si>
  <si>
    <t>VALOR PAGO</t>
  </si>
  <si>
    <t>% PAGO</t>
  </si>
  <si>
    <t>% EXECUTADO</t>
  </si>
  <si>
    <t>SITUAÇÃO</t>
  </si>
  <si>
    <t>PRÓPRIO</t>
  </si>
  <si>
    <t>CONSTRUTORA ZADAR LTDA</t>
  </si>
  <si>
    <t>215/2022</t>
  </si>
  <si>
    <t>CONCONRRÊNCIA PÚBLICA Nº 04/2022</t>
  </si>
  <si>
    <t>PHILLIPI / ANDRE / CLAUDENIR</t>
  </si>
  <si>
    <t>12544/2021</t>
  </si>
  <si>
    <t>PROJETO DE URBANIZAÇÃO DE DIVERSOS LOGRADOUROS DE ITAOCAIA VALLEY BACIA 02</t>
  </si>
  <si>
    <t>MOPREM CONSTRUTORA LTDA.</t>
  </si>
  <si>
    <t>242/2022</t>
  </si>
  <si>
    <t>TOMADA DE PREÇO Nº 03/2022</t>
  </si>
  <si>
    <t>ILKE / CARLOS / PHILLIPI</t>
  </si>
  <si>
    <t>4059/2022</t>
  </si>
  <si>
    <t>CONSTRUÇÃO DE PONTE SOBRE O RIO LUDGERO, NA AVENIDA ABREU SODRÉ - CENTRO.</t>
  </si>
  <si>
    <t>CONSÓRCIO ROTA DE MARICÁ</t>
  </si>
  <si>
    <t>246/2022</t>
  </si>
  <si>
    <t>CONCONRRÊNCIA PÚBLICA Nº 08/2022</t>
  </si>
  <si>
    <t>ROMARIO / ANDRÉ / ILKE / VICTOR / WELLIGTON/ JHONATHAN</t>
  </si>
  <si>
    <t>5767/2022</t>
  </si>
  <si>
    <t>IMPLANTAÇÃO DE ELEVADO NO ENTRONCAMENTO DA RJ-106 COM RJ-114 CONTEMPLANDO ROTATÓRIA E RETORNO, NO BAIRRO FLAMENGO</t>
  </si>
  <si>
    <t>CONSTRUTORA METROPOLITANA</t>
  </si>
  <si>
    <t>251/2022</t>
  </si>
  <si>
    <t>CONCONRRÊNCIA PÚBLICA Nº 06/2022</t>
  </si>
  <si>
    <t>PATRICK / GIENNAH / ALEX</t>
  </si>
  <si>
    <t>1708/2022</t>
  </si>
  <si>
    <t xml:space="preserve">PAVIMENTAÇÃO, DRENAGEM E URBANIZAÇÃO DE DIVERSOS LOGRADOUROS NO BAIRRO BARROCO EM ITAIPUAÇU </t>
  </si>
  <si>
    <t>CINÉTICA</t>
  </si>
  <si>
    <t>272/2022</t>
  </si>
  <si>
    <t>CONCONRRÊNCIA PÚBLICA Nº 10/2022</t>
  </si>
  <si>
    <t>LUIZ / ROBERTO / GIENNAH</t>
  </si>
  <si>
    <t>14303/2021</t>
  </si>
  <si>
    <t>CONSTRUÇÃO DO ANEXO E PISCINA ARENA MUMBUCA</t>
  </si>
  <si>
    <t>GREEN ENERGY</t>
  </si>
  <si>
    <t>274/2022</t>
  </si>
  <si>
    <t>CONCONRRÊNCIA PÚBLICA Nº 09/2022</t>
  </si>
  <si>
    <t>MARIANA / BRUNA / LAIS</t>
  </si>
  <si>
    <t>2053/2022</t>
  </si>
  <si>
    <t>CONSTRUÇÃO DOS ANEXOS DA LONA CULTURAL DA BARRA DE MARICÁ</t>
  </si>
  <si>
    <t>PROCEC</t>
  </si>
  <si>
    <t>00.346.071/0001-40</t>
  </si>
  <si>
    <t>118/2022</t>
  </si>
  <si>
    <t>CONCORRÊNCIA PÚBLICA Nº 31/2019</t>
  </si>
  <si>
    <t>PATRICIA / ANDRE / LUIZ</t>
  </si>
  <si>
    <t>24025/2019</t>
  </si>
  <si>
    <t>PAVIMENTAÇÃO E DRENAGEM DA AV. B DE OUTROS LOGRADOUROS.  RIO BAMBU- CHÁCARA DE INOÃ</t>
  </si>
  <si>
    <t>OMEGA</t>
  </si>
  <si>
    <t>12.647.362/0001-58</t>
  </si>
  <si>
    <t>072/2020</t>
  </si>
  <si>
    <t>CONCORRÊNCIA PÚBLICA Nº 30/2019</t>
  </si>
  <si>
    <t>FLÁVIO / GREG / CARLOS</t>
  </si>
  <si>
    <t>13431/2019</t>
  </si>
  <si>
    <t>URBANIZAÇÃO DA ORLA DE PONTA NEGRA E CONSTRUÇÃO  06 QUIOSQUES</t>
  </si>
  <si>
    <t>OBRA FINALIZADA.</t>
  </si>
  <si>
    <t>EXECUÇÃO DE SERVIÇOS DE DRENAGEM E PAVIMENTAÇÃO.</t>
  </si>
  <si>
    <t>OBRA SERÁ RELICITADA.</t>
  </si>
  <si>
    <t>EXECUÇÃO DOS SERVIÇOS DE PAVIMENTAÇÃO.</t>
  </si>
  <si>
    <t>EXECUÇÃO DE FUNDAÇÃ.</t>
  </si>
  <si>
    <t>EXECUÇÃO DE SERVIÇOS DE PAVIMENTAÇÃO.</t>
  </si>
  <si>
    <t>EM EXECUÇÃO DA URBANIZAÇÃO DA ÁREA DA GALETA.</t>
  </si>
  <si>
    <t>EXECUÇÃO DE SERVIÇOS DE  PAVIMENTAÇÃO E  ESTRUTURA.</t>
  </si>
  <si>
    <t>CONROLE DE OBRAS EM ANDAMENTO - ATUALIZADA EM AGOSTO/2024.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</si>
</sst>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&quot;R$&quot;\ #,##0.00"/>
    <numFmt numFmtId="165" formatCode="0#&quot;.&quot;###&quot;.&quot;###&quot;/&quot;####&quot;-&quot;##"/>
    <numFmt numFmtId="166" formatCode="00&quot;.&quot;###&quot;.&quot;###&quot;/&quot;####&quot;-&quot;##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u/>
      <sz val="16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vertical="center"/>
    </xf>
    <xf numFmtId="165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4" fontId="2" fillId="0" borderId="17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14" fontId="2" fillId="0" borderId="2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65" fontId="2" fillId="0" borderId="24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44" fontId="2" fillId="0" borderId="11" xfId="0" applyNumberFormat="1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/>
    </xf>
    <xf numFmtId="0" fontId="5" fillId="0" borderId="0" xfId="0" applyFont="1"/>
    <xf numFmtId="10" fontId="5" fillId="0" borderId="0" xfId="0" applyNumberFormat="1" applyFont="1"/>
    <xf numFmtId="0" fontId="4" fillId="0" borderId="0" xfId="0" applyFont="1"/>
    <xf numFmtId="10" fontId="2" fillId="0" borderId="24" xfId="0" applyNumberFormat="1" applyFont="1" applyBorder="1" applyAlignment="1">
      <alignment horizontal="center" vertical="center"/>
    </xf>
    <xf numFmtId="44" fontId="2" fillId="0" borderId="17" xfId="1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/>
    <xf numFmtId="0" fontId="2" fillId="0" borderId="19" xfId="0" applyFont="1" applyBorder="1" applyAlignment="1">
      <alignment horizontal="center" vertical="center" wrapText="1"/>
    </xf>
    <xf numFmtId="14" fontId="2" fillId="0" borderId="2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66" fontId="2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A10" sqref="A10:XFD11"/>
    </sheetView>
  </sheetViews>
  <sheetFormatPr defaultRowHeight="15" x14ac:dyDescent="0.25"/>
  <cols>
    <col min="1" max="1" width="21" style="25" bestFit="1" customWidth="1"/>
    <col min="2" max="2" width="20.28515625" style="25" bestFit="1" customWidth="1"/>
    <col min="3" max="3" width="18.7109375" style="25" customWidth="1"/>
    <col min="4" max="4" width="20.42578125" style="25" customWidth="1"/>
    <col min="5" max="5" width="19.140625" style="25" customWidth="1"/>
    <col min="6" max="6" width="11.85546875" style="25" bestFit="1" customWidth="1"/>
    <col min="7" max="7" width="13.42578125" style="25" bestFit="1" customWidth="1"/>
    <col min="8" max="8" width="38.140625" style="25" bestFit="1" customWidth="1"/>
    <col min="9" max="9" width="21.85546875" style="32" customWidth="1"/>
    <col min="10" max="10" width="13.42578125" style="25" customWidth="1"/>
    <col min="11" max="11" width="13.85546875" style="25" customWidth="1"/>
    <col min="12" max="12" width="20.5703125" style="32" bestFit="1" customWidth="1"/>
    <col min="13" max="13" width="10.7109375" style="25" bestFit="1" customWidth="1"/>
    <col min="14" max="14" width="14.85546875" style="32" customWidth="1"/>
    <col min="15" max="15" width="22.5703125" style="25" customWidth="1"/>
    <col min="17" max="17" width="20.5703125" bestFit="1" customWidth="1"/>
  </cols>
  <sheetData>
    <row r="1" spans="1:17" ht="30" customHeight="1" thickBot="1" x14ac:dyDescent="0.3">
      <c r="A1" s="37" t="s">
        <v>75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17" s="1" customFormat="1" ht="20.100000000000001" customHeight="1" thickBot="1" x14ac:dyDescent="0.3">
      <c r="A2" s="40" t="s">
        <v>0</v>
      </c>
      <c r="B2" s="42" t="s">
        <v>1</v>
      </c>
      <c r="C2" s="44" t="s">
        <v>2</v>
      </c>
      <c r="D2" s="42" t="s">
        <v>3</v>
      </c>
      <c r="E2" s="42" t="s">
        <v>4</v>
      </c>
      <c r="F2" s="42" t="s">
        <v>5</v>
      </c>
      <c r="G2" s="42" t="s">
        <v>6</v>
      </c>
      <c r="H2" s="42" t="s">
        <v>7</v>
      </c>
      <c r="I2" s="46" t="s">
        <v>8</v>
      </c>
      <c r="J2" s="48" t="s">
        <v>9</v>
      </c>
      <c r="K2" s="49"/>
      <c r="L2" s="49"/>
      <c r="M2" s="49"/>
      <c r="N2" s="49"/>
      <c r="O2" s="50"/>
    </row>
    <row r="3" spans="1:17" ht="39.950000000000003" customHeight="1" thickBot="1" x14ac:dyDescent="0.3">
      <c r="A3" s="41"/>
      <c r="B3" s="43"/>
      <c r="C3" s="45"/>
      <c r="D3" s="43"/>
      <c r="E3" s="43"/>
      <c r="F3" s="43"/>
      <c r="G3" s="43"/>
      <c r="H3" s="43"/>
      <c r="I3" s="47"/>
      <c r="J3" s="30" t="s">
        <v>10</v>
      </c>
      <c r="K3" s="28" t="s">
        <v>11</v>
      </c>
      <c r="L3" s="28" t="s">
        <v>12</v>
      </c>
      <c r="M3" s="28" t="s">
        <v>13</v>
      </c>
      <c r="N3" s="31" t="s">
        <v>14</v>
      </c>
      <c r="O3" s="29" t="s">
        <v>15</v>
      </c>
    </row>
    <row r="4" spans="1:17" s="23" customFormat="1" ht="102" customHeight="1" x14ac:dyDescent="0.2">
      <c r="A4" s="7" t="s">
        <v>17</v>
      </c>
      <c r="B4" s="2">
        <v>30183941000179</v>
      </c>
      <c r="C4" s="3" t="s">
        <v>18</v>
      </c>
      <c r="D4" s="3" t="s">
        <v>19</v>
      </c>
      <c r="E4" s="4" t="s">
        <v>20</v>
      </c>
      <c r="F4" s="5" t="s">
        <v>16</v>
      </c>
      <c r="G4" s="10" t="s">
        <v>21</v>
      </c>
      <c r="H4" s="33" t="s">
        <v>22</v>
      </c>
      <c r="I4" s="11">
        <v>40202146.440000005</v>
      </c>
      <c r="J4" s="8">
        <v>44816</v>
      </c>
      <c r="K4" s="8">
        <v>45164</v>
      </c>
      <c r="L4" s="11">
        <v>35083862.400000006</v>
      </c>
      <c r="M4" s="6">
        <f t="shared" ref="M4" si="0">L4/I4</f>
        <v>0.87268629928407382</v>
      </c>
      <c r="N4" s="6">
        <f t="shared" ref="N4:N11" si="1">M4+2%</f>
        <v>0.89268629928407384</v>
      </c>
      <c r="O4" s="34" t="s">
        <v>70</v>
      </c>
    </row>
    <row r="5" spans="1:17" s="23" customFormat="1" ht="47.25" x14ac:dyDescent="0.2">
      <c r="A5" s="7" t="s">
        <v>23</v>
      </c>
      <c r="B5" s="2">
        <v>24121687000181</v>
      </c>
      <c r="C5" s="3" t="s">
        <v>24</v>
      </c>
      <c r="D5" s="3" t="s">
        <v>25</v>
      </c>
      <c r="E5" s="4" t="s">
        <v>26</v>
      </c>
      <c r="F5" s="5" t="s">
        <v>16</v>
      </c>
      <c r="G5" s="10" t="s">
        <v>27</v>
      </c>
      <c r="H5" s="12" t="s">
        <v>28</v>
      </c>
      <c r="I5" s="11">
        <f>1724768.8+418044.25</f>
        <v>2142813.0499999998</v>
      </c>
      <c r="J5" s="8">
        <v>44866</v>
      </c>
      <c r="K5" s="8">
        <v>45196</v>
      </c>
      <c r="L5" s="11">
        <v>2108314.52</v>
      </c>
      <c r="M5" s="6">
        <f>L5/I5</f>
        <v>0.98390035472296578</v>
      </c>
      <c r="N5" s="6">
        <f>(M5+2%)-0.390035472296568%</f>
        <v>1</v>
      </c>
      <c r="O5" s="35" t="s">
        <v>67</v>
      </c>
      <c r="P5" s="24"/>
      <c r="Q5" s="24"/>
    </row>
    <row r="6" spans="1:17" s="25" customFormat="1" ht="135" customHeight="1" x14ac:dyDescent="0.25">
      <c r="A6" s="7" t="s">
        <v>29</v>
      </c>
      <c r="B6" s="2">
        <v>48133842000148</v>
      </c>
      <c r="C6" s="13" t="s">
        <v>30</v>
      </c>
      <c r="D6" s="3" t="s">
        <v>31</v>
      </c>
      <c r="E6" s="13" t="s">
        <v>32</v>
      </c>
      <c r="F6" s="13" t="s">
        <v>16</v>
      </c>
      <c r="G6" s="14" t="s">
        <v>33</v>
      </c>
      <c r="H6" s="13" t="s">
        <v>34</v>
      </c>
      <c r="I6" s="11">
        <v>88905883.639999986</v>
      </c>
      <c r="J6" s="9">
        <v>44851</v>
      </c>
      <c r="K6" s="9">
        <v>45582</v>
      </c>
      <c r="L6" s="11">
        <v>59957990.039999992</v>
      </c>
      <c r="M6" s="6">
        <f t="shared" ref="M6:M8" si="2">L6/I6</f>
        <v>0.67439844906984381</v>
      </c>
      <c r="N6" s="6">
        <f t="shared" si="1"/>
        <v>0.69439844906984383</v>
      </c>
      <c r="O6" s="35" t="s">
        <v>74</v>
      </c>
    </row>
    <row r="7" spans="1:17" s="25" customFormat="1" ht="93" customHeight="1" x14ac:dyDescent="0.25">
      <c r="A7" s="7" t="s">
        <v>35</v>
      </c>
      <c r="B7" s="2">
        <v>33049503000100</v>
      </c>
      <c r="C7" s="13" t="s">
        <v>36</v>
      </c>
      <c r="D7" s="3" t="s">
        <v>37</v>
      </c>
      <c r="E7" s="13" t="s">
        <v>38</v>
      </c>
      <c r="F7" s="13" t="s">
        <v>16</v>
      </c>
      <c r="G7" s="14" t="s">
        <v>39</v>
      </c>
      <c r="H7" s="13" t="s">
        <v>40</v>
      </c>
      <c r="I7" s="11">
        <v>28373303.969999999</v>
      </c>
      <c r="J7" s="8">
        <v>44866</v>
      </c>
      <c r="K7" s="8">
        <v>45212</v>
      </c>
      <c r="L7" s="11">
        <v>26273171.310000002</v>
      </c>
      <c r="M7" s="6">
        <f t="shared" si="2"/>
        <v>0.92598208998780918</v>
      </c>
      <c r="N7" s="6">
        <f t="shared" si="1"/>
        <v>0.94598208998780919</v>
      </c>
      <c r="O7" s="35" t="s">
        <v>68</v>
      </c>
    </row>
    <row r="8" spans="1:17" s="25" customFormat="1" ht="89.25" customHeight="1" x14ac:dyDescent="0.25">
      <c r="A8" s="7" t="s">
        <v>41</v>
      </c>
      <c r="B8" s="36">
        <v>615133000172</v>
      </c>
      <c r="C8" s="13" t="s">
        <v>42</v>
      </c>
      <c r="D8" s="3" t="s">
        <v>43</v>
      </c>
      <c r="E8" s="13" t="s">
        <v>44</v>
      </c>
      <c r="F8" s="13" t="s">
        <v>16</v>
      </c>
      <c r="G8" s="14" t="s">
        <v>45</v>
      </c>
      <c r="H8" s="13" t="s">
        <v>46</v>
      </c>
      <c r="I8" s="11">
        <v>4345506</v>
      </c>
      <c r="J8" s="8">
        <v>44935</v>
      </c>
      <c r="K8" s="8">
        <v>45265</v>
      </c>
      <c r="L8" s="11">
        <v>134492.17000000001</v>
      </c>
      <c r="M8" s="6">
        <f t="shared" si="2"/>
        <v>3.0949714486644367E-2</v>
      </c>
      <c r="N8" s="6">
        <f t="shared" si="1"/>
        <v>5.0949714486644371E-2</v>
      </c>
      <c r="O8" s="35" t="s">
        <v>69</v>
      </c>
    </row>
    <row r="9" spans="1:17" s="25" customFormat="1" ht="72.75" customHeight="1" x14ac:dyDescent="0.25">
      <c r="A9" s="7" t="s">
        <v>47</v>
      </c>
      <c r="B9" s="2">
        <v>18341624000138</v>
      </c>
      <c r="C9" s="13" t="s">
        <v>48</v>
      </c>
      <c r="D9" s="3" t="s">
        <v>49</v>
      </c>
      <c r="E9" s="13" t="s">
        <v>50</v>
      </c>
      <c r="F9" s="13" t="s">
        <v>16</v>
      </c>
      <c r="G9" s="14" t="s">
        <v>51</v>
      </c>
      <c r="H9" s="13" t="s">
        <v>52</v>
      </c>
      <c r="I9" s="11">
        <v>1733137.82</v>
      </c>
      <c r="J9" s="8">
        <v>44942</v>
      </c>
      <c r="K9" s="8">
        <v>45268</v>
      </c>
      <c r="L9" s="27">
        <v>153389.91</v>
      </c>
      <c r="M9" s="6">
        <f t="shared" ref="M9" si="3">L9/I9</f>
        <v>8.850416177520147E-2</v>
      </c>
      <c r="N9" s="6">
        <f t="shared" ref="N9" si="4">M9+2%</f>
        <v>0.10850416177520147</v>
      </c>
      <c r="O9" s="35" t="s">
        <v>71</v>
      </c>
    </row>
    <row r="10" spans="1:17" s="25" customFormat="1" ht="63" x14ac:dyDescent="0.25">
      <c r="A10" s="7" t="s">
        <v>53</v>
      </c>
      <c r="B10" s="2" t="s">
        <v>54</v>
      </c>
      <c r="C10" s="13" t="s">
        <v>55</v>
      </c>
      <c r="D10" s="3" t="s">
        <v>56</v>
      </c>
      <c r="E10" s="13" t="s">
        <v>57</v>
      </c>
      <c r="F10" s="13" t="s">
        <v>16</v>
      </c>
      <c r="G10" s="13" t="s">
        <v>58</v>
      </c>
      <c r="H10" s="13" t="s">
        <v>59</v>
      </c>
      <c r="I10" s="11">
        <v>40722338.090000004</v>
      </c>
      <c r="J10" s="15">
        <v>44802</v>
      </c>
      <c r="K10" s="15">
        <v>45189</v>
      </c>
      <c r="L10" s="11">
        <v>35405592.539999999</v>
      </c>
      <c r="M10" s="6">
        <f>L10/I10</f>
        <v>0.86943908922298319</v>
      </c>
      <c r="N10" s="6">
        <f t="shared" si="1"/>
        <v>0.8894390892229832</v>
      </c>
      <c r="O10" s="35" t="s">
        <v>72</v>
      </c>
    </row>
    <row r="11" spans="1:17" s="25" customFormat="1" ht="71.25" customHeight="1" thickBot="1" x14ac:dyDescent="0.3">
      <c r="A11" s="16" t="s">
        <v>60</v>
      </c>
      <c r="B11" s="17" t="s">
        <v>61</v>
      </c>
      <c r="C11" s="18" t="s">
        <v>62</v>
      </c>
      <c r="D11" s="19" t="s">
        <v>63</v>
      </c>
      <c r="E11" s="18" t="s">
        <v>64</v>
      </c>
      <c r="F11" s="18" t="s">
        <v>16</v>
      </c>
      <c r="G11" s="20" t="s">
        <v>65</v>
      </c>
      <c r="H11" s="18" t="s">
        <v>66</v>
      </c>
      <c r="I11" s="21">
        <v>40213009.890000015</v>
      </c>
      <c r="J11" s="22">
        <v>44236</v>
      </c>
      <c r="K11" s="22">
        <v>45208</v>
      </c>
      <c r="L11" s="21">
        <v>28246618.43</v>
      </c>
      <c r="M11" s="26">
        <f>L11/I11</f>
        <v>0.7024248746181081</v>
      </c>
      <c r="N11" s="6">
        <f t="shared" si="1"/>
        <v>0.72242487461810811</v>
      </c>
      <c r="O11" s="35" t="s">
        <v>73</v>
      </c>
    </row>
  </sheetData>
  <mergeCells count="11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O2"/>
  </mergeCells>
  <pageMargins left="0.23622047244094491" right="0.23622047244094491" top="1.1417322834645669" bottom="0.74803149606299213" header="0.31496062992125984" footer="0.31496062992125984"/>
  <pageSetup paperSize="9" scale="45" fitToWidth="0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SOMAR_DOOI_AGOSTO2024</vt:lpstr>
      <vt:lpstr>SOMAR_DOOI_AGOSTO2024!Area_de_impressao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Severo Barroso Guedes</dc:creator>
  <cp:lastModifiedBy>Thiago Augusto Melo Pereira</cp:lastModifiedBy>
  <cp:lastPrinted>2024-10-23T12:29:38Z</cp:lastPrinted>
  <dcterms:created xsi:type="dcterms:W3CDTF">2023-03-20T17:46:07Z</dcterms:created>
  <dcterms:modified xsi:type="dcterms:W3CDTF">2024-10-23T12:29:40Z</dcterms:modified>
</cp:coreProperties>
</file>