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m.local\PMM\SOMAR - OBRAS INDIRETAS\MEDIÇÕES\TRANSPARÊNCIA\2023\"/>
    </mc:Choice>
  </mc:AlternateContent>
  <xr:revisionPtr revIDLastSave="0" documentId="13_ncr:1_{54B4D7A6-4491-4F68-BF53-1F6BCBC3BB63}" xr6:coauthVersionLast="47" xr6:coauthVersionMax="47" xr10:uidLastSave="{00000000-0000-0000-0000-000000000000}"/>
  <bookViews>
    <workbookView xWindow="-28920" yWindow="-120" windowWidth="29040" windowHeight="15840" xr2:uid="{6D5845FA-C02D-4C08-9975-6B83FA8FE9C3}"/>
  </bookViews>
  <sheets>
    <sheet name="SOMAR_DOOI_SETEMBRO2023" sheetId="1" r:id="rId1"/>
  </sheets>
  <definedNames>
    <definedName name="_xlnm._FilterDatabase" localSheetId="0" hidden="1">SOMAR_DOOI_SETEMBRO2023!$C$3:$O$10</definedName>
    <definedName name="_xlnm.Print_Area" localSheetId="0">SOMAR_DOOI_SETEMBRO2023!$A$1:$O$18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N13" i="1" s="1"/>
  <c r="M14" i="1" l="1"/>
  <c r="N14" i="1" s="1"/>
  <c r="I8" i="1" l="1"/>
  <c r="I10" i="1"/>
  <c r="M10" i="1" s="1"/>
  <c r="N10" i="1" s="1"/>
  <c r="M15" i="1" l="1"/>
  <c r="N15" i="1" s="1"/>
  <c r="M9" i="1"/>
  <c r="N9" i="1" s="1"/>
  <c r="M8" i="1"/>
  <c r="N8" i="1" s="1"/>
  <c r="I18" i="1" l="1"/>
  <c r="M17" i="1"/>
  <c r="N17" i="1" s="1"/>
  <c r="M16" i="1"/>
  <c r="N16" i="1" s="1"/>
  <c r="M12" i="1"/>
  <c r="N12" i="1" s="1"/>
  <c r="M11" i="1"/>
  <c r="N11" i="1" s="1"/>
  <c r="M7" i="1"/>
  <c r="N7" i="1" s="1"/>
  <c r="M6" i="1"/>
  <c r="N6" i="1" s="1"/>
  <c r="M5" i="1"/>
  <c r="N5" i="1" s="1"/>
  <c r="M4" i="1"/>
  <c r="N4" i="1" s="1"/>
  <c r="M18" i="1" l="1"/>
  <c r="N18" i="1" s="1"/>
</calcChain>
</file>

<file path=xl/sharedStrings.xml><?xml version="1.0" encoding="utf-8"?>
<sst xmlns="http://schemas.openxmlformats.org/spreadsheetml/2006/main" count="146" uniqueCount="128">
  <si>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</si>
  <si>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</si>
  <si>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</si>
  <si>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</si>
  <si>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</si>
  <si>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</si>
  <si>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</si>
  <si>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</si>
  <si>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</si>
  <si>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</si>
  <si>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</si>
  <si>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</si>
  <si>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</si>
  <si>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</si>
  <si>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</si>
  <si>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</si>
  <si>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</si>
  <si>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</si>
  <si>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</si>
  <si>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</si>
  <si>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</si>
  <si>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</si>
  <si>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</si>
  <si>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</si>
  <si>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</si>
  <si>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</si>
  <si>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</si>
  <si>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</si>
  <si>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</si>
  <si>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</si>
  <si>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</si>
  <si>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</si>
  <si>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</si>
  <si>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</si>
  <si>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</si>
  <si>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</si>
  <si>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</si>
  <si>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</si>
  <si>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</si>
  <si>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</si>
  <si>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</si>
  <si>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</si>
  <si>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</si>
  <si>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</si>
  <si>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</si>
  <si>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</si>
  <si>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</si>
  <si>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</si>
  <si>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</si>
  <si>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</si>
  <si>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</si>
  <si>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</si>
  <si>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</si>
  <si>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</si>
  <si>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</si>
  <si>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</si>
  <si>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</si>
  <si>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</si>
  <si>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</si>
  <si>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</si>
  <si>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</si>
  <si>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</si>
  <si>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</si>
  <si>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</si>
  <si>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</si>
  <si>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</si>
  <si>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</si>
  <si>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</si>
  <si>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</si>
  <si>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</si>
  <si>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</si>
  <si>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</si>
  <si>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</si>
  <si>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</si>
  <si>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</si>
  <si>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</si>
  <si>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</si>
  <si>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</si>
  <si>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</si>
  <si>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</si>
  <si>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</si>
  <si>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</si>
  <si>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</si>
  <si>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</si>
  <si>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</si>
  <si>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</si>
  <si>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</si>
  <si>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</si>
  <si>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</si>
  <si>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</si>
  <si>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</si>
  <si>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</si>
  <si>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</si>
  <si>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</si>
  <si>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</si>
  <si>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</si>
  <si>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</si>
  <si>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</si>
  <si>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</si>
  <si>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</si>
  <si>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</si>
  <si>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</si>
  <si>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</si>
  <si>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</si>
  <si>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</si>
  <si>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</si>
  <si>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</si>
  <si>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</si>
  <si>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</si>
  <si>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</si>
  <si>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</si>
  <si>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</si>
  <si>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</si>
  <si>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</si>
  <si>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EXECUÇÃO ALVENARIAS E REVESTIMENTOS.</t>
  </si>
  <si>
    <t>EXECUÇÃO DOS SERVIÇOS DE DRENAGEM, PAVIMENTAÇÃO COM INTERTRAVADO.</t>
  </si>
  <si>
    <t>EXECUÇÃO DOS ACESSOS.</t>
  </si>
  <si>
    <t>OBRA FINALIZADA.</t>
  </si>
  <si>
    <t>EXECUÇÃO DA PARTE CIVIL DA ETE E ACABAMENTOS FINAIS DOS ANEXOS.</t>
  </si>
  <si>
    <t>EXECUÇÃO DA PROTENSÃO DA VIDA DE TRAVESSIA.</t>
  </si>
  <si>
    <t>EXECUÇÃO DE INFRAESTUTURA E INICIO DAS RAMPAS SENTIDO MARICÁ.</t>
  </si>
  <si>
    <t>FUNDAÇÃO FINALIZADA PARA IÇAMENTO DAS VIGAS.</t>
  </si>
  <si>
    <t>INICIO DA FUNDAÇÃO E SISTEMA DE ESGOTO.</t>
  </si>
  <si>
    <t>EXECUÇÃO DE SERVIÇOS DE DRENAGEM, PAVIMENTAÇÃO E VIGAS DA SUPERESTRUTURA.</t>
  </si>
  <si>
    <t>EXECUÇÃO DE SERVIÇOS DE DRENAGEM E PAVIMENTAÇÃO.</t>
  </si>
  <si>
    <t>OBRA SERÁ RELICITADA.</t>
  </si>
  <si>
    <t>CONROLE DE OBRAS EM ANDAMENTO - ATUALIZADA EM OUTUBRO/2023.</t>
  </si>
  <si>
    <t>168/2022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</si>
</sst>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/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10" fontId="2" fillId="0" borderId="1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/>
    <xf numFmtId="0" fontId="4" fillId="0" borderId="0" xfId="0" applyFont="1"/>
    <xf numFmtId="4" fontId="2" fillId="0" borderId="17" xfId="0" applyNumberFormat="1" applyFont="1" applyBorder="1" applyAlignment="1">
      <alignment vertical="center" wrapText="1"/>
    </xf>
    <xf numFmtId="10" fontId="2" fillId="0" borderId="20" xfId="1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44" fontId="2" fillId="0" borderId="17" xfId="2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13" xfId="0" applyFont="1" applyBorder="1"/>
    <xf numFmtId="0" fontId="10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4" fillId="3" borderId="17" xfId="0" applyFont="1" applyFill="1" applyBorder="1"/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/>
    <xf numFmtId="0" fontId="11" fillId="0" borderId="0" xfId="0" applyFont="1"/>
  </cellXfs>
  <cellStyles count="3">
    <cellStyle name="Moeda" xfId="2" builtinId="4"/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E27A-03CD-4A1B-9BFA-296204AB17F5}">
  <dimension ref="A1:Q20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I5" sqref="I5"/>
    </sheetView>
  </sheetViews>
  <sheetFormatPr defaultRowHeight="15" x14ac:dyDescent="0.25"/>
  <cols>
    <col min="1" max="1" width="21" style="33" bestFit="1" customWidth="1"/>
    <col min="2" max="2" width="20.28515625" style="33" bestFit="1" customWidth="1"/>
    <col min="3" max="3" width="18.7109375" style="33" customWidth="1"/>
    <col min="4" max="4" width="20.42578125" style="33" customWidth="1"/>
    <col min="5" max="5" width="19.140625" style="33" customWidth="1"/>
    <col min="6" max="6" width="11.85546875" style="33" bestFit="1" customWidth="1"/>
    <col min="7" max="7" width="13.42578125" style="33" bestFit="1" customWidth="1"/>
    <col min="8" max="8" width="38.140625" style="33" bestFit="1" customWidth="1"/>
    <col min="9" max="9" width="21.85546875" style="69" customWidth="1"/>
    <col min="10" max="10" width="13.42578125" style="33" customWidth="1"/>
    <col min="11" max="11" width="13.85546875" style="33" customWidth="1"/>
    <col min="12" max="12" width="20.5703125" style="69" bestFit="1" customWidth="1"/>
    <col min="13" max="13" width="10.7109375" style="33" bestFit="1" customWidth="1"/>
    <col min="14" max="14" width="14.85546875" style="69" customWidth="1"/>
    <col min="15" max="15" width="22.5703125" style="33" customWidth="1"/>
    <col min="17" max="17" width="20.5703125" bestFit="1" customWidth="1"/>
  </cols>
  <sheetData>
    <row r="1" spans="1:17" ht="30" customHeight="1" thickBot="1" x14ac:dyDescent="0.3">
      <c r="A1" s="42" t="s">
        <v>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</row>
    <row r="2" spans="1:17" s="1" customFormat="1" ht="20.100000000000001" customHeight="1" thickBot="1" x14ac:dyDescent="0.3">
      <c r="A2" s="45" t="s">
        <v>0</v>
      </c>
      <c r="B2" s="46" t="s">
        <v>1</v>
      </c>
      <c r="C2" s="47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8" t="s">
        <v>8</v>
      </c>
      <c r="J2" s="49" t="s">
        <v>9</v>
      </c>
      <c r="K2" s="50"/>
      <c r="L2" s="50"/>
      <c r="M2" s="50"/>
      <c r="N2" s="50"/>
      <c r="O2" s="51"/>
    </row>
    <row r="3" spans="1:17" ht="39.950000000000003" customHeight="1" thickBot="1" x14ac:dyDescent="0.3">
      <c r="A3" s="52"/>
      <c r="B3" s="53"/>
      <c r="C3" s="54"/>
      <c r="D3" s="53"/>
      <c r="E3" s="53"/>
      <c r="F3" s="53"/>
      <c r="G3" s="53"/>
      <c r="H3" s="53"/>
      <c r="I3" s="55"/>
      <c r="J3" s="56" t="s">
        <v>10</v>
      </c>
      <c r="K3" s="57" t="s">
        <v>11</v>
      </c>
      <c r="L3" s="57" t="s">
        <v>12</v>
      </c>
      <c r="M3" s="57" t="s">
        <v>13</v>
      </c>
      <c r="N3" s="58" t="s">
        <v>14</v>
      </c>
      <c r="O3" s="59" t="s">
        <v>15</v>
      </c>
    </row>
    <row r="4" spans="1:17" s="40" customFormat="1" ht="76.5" customHeight="1" x14ac:dyDescent="0.2">
      <c r="A4" s="9" t="s">
        <v>17</v>
      </c>
      <c r="B4" s="3">
        <v>4125492000100</v>
      </c>
      <c r="C4" s="4" t="s">
        <v>18</v>
      </c>
      <c r="D4" s="4" t="s">
        <v>19</v>
      </c>
      <c r="E4" s="5" t="s">
        <v>20</v>
      </c>
      <c r="F4" s="6" t="s">
        <v>16</v>
      </c>
      <c r="G4" s="10" t="s">
        <v>21</v>
      </c>
      <c r="H4" s="11" t="s">
        <v>22</v>
      </c>
      <c r="I4" s="7">
        <v>8247684.4199999999</v>
      </c>
      <c r="J4" s="12">
        <v>44004</v>
      </c>
      <c r="K4" s="13">
        <v>45038</v>
      </c>
      <c r="L4" s="7">
        <v>4325452.8599999994</v>
      </c>
      <c r="M4" s="8">
        <f t="shared" ref="M4:M7" si="0">L4/I4</f>
        <v>0.52444451554318794</v>
      </c>
      <c r="N4" s="8">
        <f t="shared" ref="N4:N18" si="1">M4+2%</f>
        <v>0.54444451554318796</v>
      </c>
      <c r="O4" s="30" t="s">
        <v>114</v>
      </c>
    </row>
    <row r="5" spans="1:17" s="40" customFormat="1" ht="127.5" customHeight="1" x14ac:dyDescent="0.2">
      <c r="A5" s="9" t="s">
        <v>23</v>
      </c>
      <c r="B5" s="3">
        <v>28369352000138</v>
      </c>
      <c r="C5" s="4" t="s">
        <v>24</v>
      </c>
      <c r="D5" s="4" t="s">
        <v>25</v>
      </c>
      <c r="E5" s="5" t="s">
        <v>26</v>
      </c>
      <c r="F5" s="6" t="s">
        <v>16</v>
      </c>
      <c r="G5" s="14" t="s">
        <v>27</v>
      </c>
      <c r="H5" s="11" t="s">
        <v>28</v>
      </c>
      <c r="I5" s="7">
        <v>1281694.3600000001</v>
      </c>
      <c r="J5" s="13">
        <v>44767</v>
      </c>
      <c r="K5" s="13">
        <v>45057</v>
      </c>
      <c r="L5" s="7">
        <v>1038615.03</v>
      </c>
      <c r="M5" s="8">
        <f t="shared" si="0"/>
        <v>0.81034532288961614</v>
      </c>
      <c r="N5" s="8">
        <f>M5+2%</f>
        <v>0.83034532288961616</v>
      </c>
      <c r="O5" s="30" t="s">
        <v>118</v>
      </c>
    </row>
    <row r="6" spans="1:17" s="40" customFormat="1" ht="111" customHeight="1" x14ac:dyDescent="0.2">
      <c r="A6" s="9" t="s">
        <v>29</v>
      </c>
      <c r="B6" s="3">
        <v>47381526000122</v>
      </c>
      <c r="C6" s="4" t="s">
        <v>127</v>
      </c>
      <c r="D6" s="4" t="s">
        <v>30</v>
      </c>
      <c r="E6" s="5" t="s">
        <v>31</v>
      </c>
      <c r="F6" s="6" t="s">
        <v>16</v>
      </c>
      <c r="G6" s="14" t="s">
        <v>32</v>
      </c>
      <c r="H6" s="11" t="s">
        <v>33</v>
      </c>
      <c r="I6" s="15">
        <v>20432567.940000001</v>
      </c>
      <c r="J6" s="12">
        <v>44816</v>
      </c>
      <c r="K6" s="12">
        <v>45181</v>
      </c>
      <c r="L6" s="16">
        <v>8508432.7599999998</v>
      </c>
      <c r="M6" s="8">
        <f t="shared" si="0"/>
        <v>0.41641524379044836</v>
      </c>
      <c r="N6" s="8">
        <f>M6+2%</f>
        <v>0.43641524379044838</v>
      </c>
      <c r="O6" s="30" t="s">
        <v>115</v>
      </c>
    </row>
    <row r="7" spans="1:17" s="40" customFormat="1" ht="102" customHeight="1" x14ac:dyDescent="0.2">
      <c r="A7" s="9" t="s">
        <v>34</v>
      </c>
      <c r="B7" s="3">
        <v>30183941000179</v>
      </c>
      <c r="C7" s="4" t="s">
        <v>35</v>
      </c>
      <c r="D7" s="4" t="s">
        <v>36</v>
      </c>
      <c r="E7" s="5" t="s">
        <v>37</v>
      </c>
      <c r="F7" s="6" t="s">
        <v>16</v>
      </c>
      <c r="G7" s="14" t="s">
        <v>38</v>
      </c>
      <c r="H7" s="11" t="s">
        <v>39</v>
      </c>
      <c r="I7" s="16">
        <v>33274141.27</v>
      </c>
      <c r="J7" s="12">
        <v>44816</v>
      </c>
      <c r="K7" s="12">
        <v>45164</v>
      </c>
      <c r="L7" s="16">
        <v>23546868.290000003</v>
      </c>
      <c r="M7" s="8">
        <f t="shared" si="0"/>
        <v>0.70766268914142894</v>
      </c>
      <c r="N7" s="8">
        <f t="shared" si="1"/>
        <v>0.72766268914142895</v>
      </c>
      <c r="O7" s="30" t="s">
        <v>115</v>
      </c>
    </row>
    <row r="8" spans="1:17" s="40" customFormat="1" ht="131.25" customHeight="1" x14ac:dyDescent="0.2">
      <c r="A8" s="9" t="s">
        <v>40</v>
      </c>
      <c r="B8" s="3">
        <v>24121687000181</v>
      </c>
      <c r="C8" s="4" t="s">
        <v>41</v>
      </c>
      <c r="D8" s="4" t="s">
        <v>42</v>
      </c>
      <c r="E8" s="5" t="s">
        <v>43</v>
      </c>
      <c r="F8" s="6" t="s">
        <v>16</v>
      </c>
      <c r="G8" s="14" t="s">
        <v>44</v>
      </c>
      <c r="H8" s="11" t="s">
        <v>45</v>
      </c>
      <c r="I8" s="16">
        <f>2710000+488939.639999999+27931.88</f>
        <v>3226871.5199999991</v>
      </c>
      <c r="J8" s="12">
        <v>44781</v>
      </c>
      <c r="K8" s="12">
        <v>45135</v>
      </c>
      <c r="L8" s="16">
        <v>2549430.33</v>
      </c>
      <c r="M8" s="8">
        <f t="shared" ref="M8:M13" si="2">L8/I8</f>
        <v>0.79006254640097995</v>
      </c>
      <c r="N8" s="8">
        <f t="shared" si="1"/>
        <v>0.81006254640097997</v>
      </c>
      <c r="O8" s="30" t="s">
        <v>116</v>
      </c>
    </row>
    <row r="9" spans="1:17" s="40" customFormat="1" ht="108.75" customHeight="1" x14ac:dyDescent="0.2">
      <c r="A9" s="9" t="s">
        <v>40</v>
      </c>
      <c r="B9" s="3">
        <v>24121687000181</v>
      </c>
      <c r="C9" s="4" t="s">
        <v>46</v>
      </c>
      <c r="D9" s="4" t="s">
        <v>47</v>
      </c>
      <c r="E9" s="5" t="s">
        <v>48</v>
      </c>
      <c r="F9" s="6" t="s">
        <v>16</v>
      </c>
      <c r="G9" s="14" t="s">
        <v>49</v>
      </c>
      <c r="H9" s="11" t="s">
        <v>50</v>
      </c>
      <c r="I9" s="16">
        <v>1797565.37</v>
      </c>
      <c r="J9" s="12">
        <v>44900</v>
      </c>
      <c r="K9" s="12">
        <v>45170</v>
      </c>
      <c r="L9" s="34">
        <v>714775.71</v>
      </c>
      <c r="M9" s="35">
        <f t="shared" si="2"/>
        <v>0.39763544732729245</v>
      </c>
      <c r="N9" s="8">
        <f t="shared" si="1"/>
        <v>0.41763544732729246</v>
      </c>
      <c r="O9" s="30" t="s">
        <v>121</v>
      </c>
    </row>
    <row r="10" spans="1:17" s="31" customFormat="1" ht="89.25" hidden="1" customHeight="1" x14ac:dyDescent="0.2">
      <c r="A10" s="9" t="s">
        <v>40</v>
      </c>
      <c r="B10" s="3">
        <v>24121687000181</v>
      </c>
      <c r="C10" s="4" t="s">
        <v>51</v>
      </c>
      <c r="D10" s="4" t="s">
        <v>52</v>
      </c>
      <c r="E10" s="5" t="s">
        <v>53</v>
      </c>
      <c r="F10" s="6" t="s">
        <v>16</v>
      </c>
      <c r="G10" s="14" t="s">
        <v>54</v>
      </c>
      <c r="H10" s="17" t="s">
        <v>55</v>
      </c>
      <c r="I10" s="16">
        <f>1724768.8+418044.25</f>
        <v>2142813.0499999998</v>
      </c>
      <c r="J10" s="12">
        <v>44866</v>
      </c>
      <c r="K10" s="12">
        <v>45196</v>
      </c>
      <c r="L10" s="16">
        <v>2108314.52</v>
      </c>
      <c r="M10" s="8">
        <f>L10/I10</f>
        <v>0.98390035472296578</v>
      </c>
      <c r="N10" s="8">
        <f>(M10+2%)-0.390035472296568%</f>
        <v>1</v>
      </c>
      <c r="O10" s="36" t="s">
        <v>117</v>
      </c>
      <c r="P10" s="32"/>
      <c r="Q10" s="32"/>
    </row>
    <row r="11" spans="1:17" s="41" customFormat="1" ht="135" customHeight="1" x14ac:dyDescent="0.25">
      <c r="A11" s="9" t="s">
        <v>56</v>
      </c>
      <c r="B11" s="3">
        <v>48133842000148</v>
      </c>
      <c r="C11" s="18" t="s">
        <v>57</v>
      </c>
      <c r="D11" s="4" t="s">
        <v>58</v>
      </c>
      <c r="E11" s="18" t="s">
        <v>59</v>
      </c>
      <c r="F11" s="18" t="s">
        <v>16</v>
      </c>
      <c r="G11" s="19" t="s">
        <v>60</v>
      </c>
      <c r="H11" s="18" t="s">
        <v>61</v>
      </c>
      <c r="I11" s="16">
        <v>87983243.099999994</v>
      </c>
      <c r="J11" s="13">
        <v>44851</v>
      </c>
      <c r="K11" s="13">
        <v>45582</v>
      </c>
      <c r="L11" s="16">
        <v>25463210.240000002</v>
      </c>
      <c r="M11" s="8">
        <f t="shared" si="2"/>
        <v>0.28940977102945642</v>
      </c>
      <c r="N11" s="8">
        <f t="shared" si="1"/>
        <v>0.30940977102945644</v>
      </c>
      <c r="O11" s="36" t="s">
        <v>123</v>
      </c>
    </row>
    <row r="12" spans="1:17" s="41" customFormat="1" ht="93" customHeight="1" x14ac:dyDescent="0.25">
      <c r="A12" s="9" t="s">
        <v>63</v>
      </c>
      <c r="B12" s="3">
        <v>33049503000100</v>
      </c>
      <c r="C12" s="18" t="s">
        <v>64</v>
      </c>
      <c r="D12" s="4" t="s">
        <v>65</v>
      </c>
      <c r="E12" s="18" t="s">
        <v>66</v>
      </c>
      <c r="F12" s="18" t="s">
        <v>16</v>
      </c>
      <c r="G12" s="19" t="s">
        <v>67</v>
      </c>
      <c r="H12" s="18" t="s">
        <v>68</v>
      </c>
      <c r="I12" s="16">
        <v>24446845.469999999</v>
      </c>
      <c r="J12" s="12">
        <v>44866</v>
      </c>
      <c r="K12" s="12">
        <v>45212</v>
      </c>
      <c r="L12" s="16">
        <v>18928375.57</v>
      </c>
      <c r="M12" s="8">
        <f t="shared" si="2"/>
        <v>0.77426658556941419</v>
      </c>
      <c r="N12" s="8">
        <f t="shared" si="1"/>
        <v>0.79426658556941421</v>
      </c>
      <c r="O12" s="36" t="s">
        <v>124</v>
      </c>
    </row>
    <row r="13" spans="1:17" s="41" customFormat="1" ht="89.25" customHeight="1" x14ac:dyDescent="0.25">
      <c r="A13" s="9" t="s">
        <v>69</v>
      </c>
      <c r="B13" s="20">
        <v>615133000172</v>
      </c>
      <c r="C13" s="18" t="s">
        <v>70</v>
      </c>
      <c r="D13" s="4" t="s">
        <v>71</v>
      </c>
      <c r="E13" s="18" t="s">
        <v>72</v>
      </c>
      <c r="F13" s="18" t="s">
        <v>16</v>
      </c>
      <c r="G13" s="19" t="s">
        <v>73</v>
      </c>
      <c r="H13" s="18" t="s">
        <v>74</v>
      </c>
      <c r="I13" s="16">
        <v>4345506</v>
      </c>
      <c r="J13" s="12">
        <v>44935</v>
      </c>
      <c r="K13" s="12">
        <v>45265</v>
      </c>
      <c r="L13" s="16">
        <v>134492.17000000001</v>
      </c>
      <c r="M13" s="8">
        <f t="shared" si="2"/>
        <v>3.0949714486644367E-2</v>
      </c>
      <c r="N13" s="8">
        <f t="shared" si="1"/>
        <v>5.0949714486644371E-2</v>
      </c>
      <c r="O13" s="36" t="s">
        <v>125</v>
      </c>
    </row>
    <row r="14" spans="1:17" s="41" customFormat="1" ht="72.75" customHeight="1" x14ac:dyDescent="0.25">
      <c r="A14" s="9" t="s">
        <v>75</v>
      </c>
      <c r="B14" s="3">
        <v>18341624000138</v>
      </c>
      <c r="C14" s="18" t="s">
        <v>76</v>
      </c>
      <c r="D14" s="4" t="s">
        <v>77</v>
      </c>
      <c r="E14" s="18" t="s">
        <v>78</v>
      </c>
      <c r="F14" s="18" t="s">
        <v>16</v>
      </c>
      <c r="G14" s="19" t="s">
        <v>79</v>
      </c>
      <c r="H14" s="18" t="s">
        <v>80</v>
      </c>
      <c r="I14" s="16">
        <v>1733137.82</v>
      </c>
      <c r="J14" s="12">
        <v>44942</v>
      </c>
      <c r="K14" s="12">
        <v>45268</v>
      </c>
      <c r="L14" s="39">
        <v>106437.87</v>
      </c>
      <c r="M14" s="8">
        <f t="shared" ref="M14" si="3">L14/I14</f>
        <v>6.141339065579908E-2</v>
      </c>
      <c r="N14" s="8">
        <f t="shared" ref="N14" si="4">M14+2%</f>
        <v>8.1413390655799084E-2</v>
      </c>
      <c r="O14" s="36" t="s">
        <v>122</v>
      </c>
    </row>
    <row r="15" spans="1:17" s="41" customFormat="1" ht="114.75" customHeight="1" x14ac:dyDescent="0.25">
      <c r="A15" s="9" t="s">
        <v>81</v>
      </c>
      <c r="B15" s="3" t="s">
        <v>82</v>
      </c>
      <c r="C15" s="18" t="s">
        <v>83</v>
      </c>
      <c r="D15" s="4" t="s">
        <v>84</v>
      </c>
      <c r="E15" s="18" t="s">
        <v>85</v>
      </c>
      <c r="F15" s="18" t="s">
        <v>16</v>
      </c>
      <c r="G15" s="19" t="s">
        <v>86</v>
      </c>
      <c r="H15" s="18" t="s">
        <v>87</v>
      </c>
      <c r="I15" s="16">
        <v>6407291.1699999999</v>
      </c>
      <c r="J15" s="13">
        <v>44986</v>
      </c>
      <c r="K15" s="13">
        <v>45321</v>
      </c>
      <c r="L15" s="16">
        <v>1748033.8599999999</v>
      </c>
      <c r="M15" s="8">
        <f>L15/I15</f>
        <v>0.27281948230862119</v>
      </c>
      <c r="N15" s="8">
        <f t="shared" si="1"/>
        <v>0.2928194823086212</v>
      </c>
      <c r="O15" s="36" t="s">
        <v>120</v>
      </c>
    </row>
    <row r="16" spans="1:17" s="41" customFormat="1" ht="72.75" customHeight="1" x14ac:dyDescent="0.25">
      <c r="A16" s="9" t="s">
        <v>40</v>
      </c>
      <c r="B16" s="3">
        <v>24121687000181</v>
      </c>
      <c r="C16" s="18" t="s">
        <v>88</v>
      </c>
      <c r="D16" s="4" t="s">
        <v>89</v>
      </c>
      <c r="E16" s="18" t="s">
        <v>90</v>
      </c>
      <c r="F16" s="18" t="s">
        <v>16</v>
      </c>
      <c r="G16" s="19" t="s">
        <v>91</v>
      </c>
      <c r="H16" s="21" t="s">
        <v>92</v>
      </c>
      <c r="I16" s="16">
        <v>3534742.06</v>
      </c>
      <c r="J16" s="13">
        <v>44837</v>
      </c>
      <c r="K16" s="13">
        <v>45170</v>
      </c>
      <c r="L16" s="16">
        <v>1843531.4200000002</v>
      </c>
      <c r="M16" s="8">
        <f>L16/I16</f>
        <v>0.52154623695512314</v>
      </c>
      <c r="N16" s="8">
        <f t="shared" si="1"/>
        <v>0.54154623695512316</v>
      </c>
      <c r="O16" s="36" t="s">
        <v>119</v>
      </c>
    </row>
    <row r="17" spans="1:15" s="41" customFormat="1" ht="63" x14ac:dyDescent="0.25">
      <c r="A17" s="9" t="s">
        <v>93</v>
      </c>
      <c r="B17" s="3" t="s">
        <v>94</v>
      </c>
      <c r="C17" s="18" t="s">
        <v>95</v>
      </c>
      <c r="D17" s="4" t="s">
        <v>96</v>
      </c>
      <c r="E17" s="18" t="s">
        <v>97</v>
      </c>
      <c r="F17" s="18" t="s">
        <v>16</v>
      </c>
      <c r="G17" s="18" t="s">
        <v>98</v>
      </c>
      <c r="H17" s="18" t="s">
        <v>99</v>
      </c>
      <c r="I17" s="16">
        <v>24854764.27</v>
      </c>
      <c r="J17" s="22">
        <v>44802</v>
      </c>
      <c r="K17" s="22">
        <v>45189</v>
      </c>
      <c r="L17" s="16">
        <v>18067631.43</v>
      </c>
      <c r="M17" s="8">
        <f>L17/I17</f>
        <v>0.726928295667155</v>
      </c>
      <c r="N17" s="8">
        <f t="shared" si="1"/>
        <v>0.74692829566715502</v>
      </c>
      <c r="O17" s="36" t="s">
        <v>62</v>
      </c>
    </row>
    <row r="18" spans="1:15" s="41" customFormat="1" ht="71.25" customHeight="1" thickBot="1" x14ac:dyDescent="0.3">
      <c r="A18" s="23" t="s">
        <v>100</v>
      </c>
      <c r="B18" s="24" t="s">
        <v>101</v>
      </c>
      <c r="C18" s="25" t="s">
        <v>102</v>
      </c>
      <c r="D18" s="26" t="s">
        <v>103</v>
      </c>
      <c r="E18" s="25" t="s">
        <v>104</v>
      </c>
      <c r="F18" s="25" t="s">
        <v>16</v>
      </c>
      <c r="G18" s="27" t="s">
        <v>105</v>
      </c>
      <c r="H18" s="25" t="s">
        <v>106</v>
      </c>
      <c r="I18" s="28">
        <f>27548321.94+5806783.37</f>
        <v>33355105.310000002</v>
      </c>
      <c r="J18" s="29">
        <v>44236</v>
      </c>
      <c r="K18" s="29">
        <v>45208</v>
      </c>
      <c r="L18" s="28">
        <v>16433123.290000001</v>
      </c>
      <c r="M18" s="37">
        <f>L18/I18</f>
        <v>0.49267190546309803</v>
      </c>
      <c r="N18" s="8">
        <f t="shared" si="1"/>
        <v>0.51267190546309804</v>
      </c>
      <c r="O18" s="38" t="s">
        <v>107</v>
      </c>
    </row>
    <row r="19" spans="1:15" ht="267.75" hidden="1" x14ac:dyDescent="0.25">
      <c r="A19" s="60"/>
      <c r="B19" s="60"/>
      <c r="C19" s="61" t="s">
        <v>108</v>
      </c>
      <c r="D19" s="60"/>
      <c r="E19" s="60"/>
      <c r="F19" s="60"/>
      <c r="G19" s="61" t="s">
        <v>109</v>
      </c>
      <c r="H19" s="62" t="s">
        <v>110</v>
      </c>
      <c r="I19" s="63"/>
      <c r="J19" s="60"/>
      <c r="K19" s="60"/>
      <c r="L19" s="63"/>
      <c r="M19" s="60"/>
      <c r="N19" s="63"/>
      <c r="O19" s="60"/>
    </row>
    <row r="20" spans="1:15" s="2" customFormat="1" ht="53.25" hidden="1" customHeight="1" x14ac:dyDescent="0.25">
      <c r="A20" s="64"/>
      <c r="B20" s="64"/>
      <c r="C20" s="65" t="s">
        <v>111</v>
      </c>
      <c r="D20" s="64"/>
      <c r="E20" s="64"/>
      <c r="F20" s="64"/>
      <c r="G20" s="66" t="s">
        <v>112</v>
      </c>
      <c r="H20" s="67" t="s">
        <v>113</v>
      </c>
      <c r="I20" s="68"/>
      <c r="J20" s="64"/>
      <c r="K20" s="64"/>
      <c r="L20" s="68"/>
      <c r="M20" s="64"/>
      <c r="N20" s="68"/>
      <c r="O20" s="64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19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9" max="14" man="1"/>
    <brk id="18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SOMAR_DOOI_SETEMBRO2023</vt:lpstr>
      <vt:lpstr>SOMAR_DOOI_SETEMBRO2023!Area_de_impressao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Michel Jorge dos Santos Paz</cp:lastModifiedBy>
  <dcterms:created xsi:type="dcterms:W3CDTF">2023-03-20T17:46:07Z</dcterms:created>
  <dcterms:modified xsi:type="dcterms:W3CDTF">2023-11-27T11:48:38Z</dcterms:modified>
</cp:coreProperties>
</file>