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\COORDENADORIA GERAL DE TRANSPARÊNCIA\PORTAL DE TRANSPARÊNCIA\ATUALIZAÇÕES PORTAL 2023\OBRAS SOMAR\"/>
    </mc:Choice>
  </mc:AlternateContent>
  <bookViews>
    <workbookView xWindow="0" yWindow="0" windowWidth="28800" windowHeight="12330"/>
  </bookViews>
  <sheets>
    <sheet name="SOMAR_DOOI_DEZ2021" sheetId="1" r:id="rId1"/>
  </sheets>
  <definedNames>
    <definedName name="_xlnm._FilterDatabase" localSheetId="0" hidden="1">SOMAR_DOOI_DEZ2021!$C$3:$O$5</definedName>
    <definedName name="_xlnm.Print_Area" localSheetId="0">SOMAR_DOOI_DEZ2021!$A$1:$O$17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I8" i="1" l="1"/>
  <c r="I7" i="1" l="1"/>
  <c r="M15" i="1" l="1"/>
  <c r="M11" i="1"/>
  <c r="M9" i="1"/>
  <c r="M8" i="1"/>
  <c r="M7" i="1"/>
  <c r="M6" i="1"/>
  <c r="M5" i="1"/>
  <c r="M4" i="1"/>
  <c r="M10" i="1" l="1"/>
  <c r="M12" i="1" l="1"/>
  <c r="M13" i="1"/>
  <c r="M14" i="1"/>
  <c r="M17" i="1"/>
  <c r="M16" i="1"/>
</calcChain>
</file>

<file path=xl/sharedStrings.xml><?xml version="1.0" encoding="utf-8"?>
<sst xmlns="http://schemas.openxmlformats.org/spreadsheetml/2006/main" count="131" uniqueCount="101">
  <si>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</si>
  <si>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</si>
  <si>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</si>
  <si>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</si>
  <si>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</si>
  <si>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</si>
  <si>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</si>
  <si>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</si>
  <si>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</si>
  <si>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</si>
  <si>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</si>
  <si>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</si>
  <si>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</si>
  <si>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</si>
  <si>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</si>
  <si>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</si>
  <si>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ENGEBIO</t>
  </si>
  <si>
    <t>131/2019</t>
  </si>
  <si>
    <t>JORGE / PHILLIPI / DAVID</t>
  </si>
  <si>
    <t>PRÓPRIO</t>
  </si>
  <si>
    <t>8779/2019</t>
  </si>
  <si>
    <t>MACRODRENAGEM NA RUA ABREU SODRÉ</t>
  </si>
  <si>
    <t>PREMAG</t>
  </si>
  <si>
    <t>149/2020</t>
  </si>
  <si>
    <t>ISRAEL / RENATO/ JORGE</t>
  </si>
  <si>
    <t>30063/2019</t>
  </si>
  <si>
    <t xml:space="preserve">CONSTRUÇÃO DE PASSARELA NO CANAL DE BAMBUI </t>
  </si>
  <si>
    <t>PROCEC</t>
  </si>
  <si>
    <t>114/2019</t>
  </si>
  <si>
    <t>MAGNO / JORGE / ANDRE</t>
  </si>
  <si>
    <t>24219/2018</t>
  </si>
  <si>
    <t>CONSTRUÇÃO DA PONTE SOBRE O RIO BAMBU</t>
  </si>
  <si>
    <t>GEOAMBIENTAL</t>
  </si>
  <si>
    <t>120/2019</t>
  </si>
  <si>
    <t>GREG / ALDAIR / GIENNAH</t>
  </si>
  <si>
    <t>21012/2018</t>
  </si>
  <si>
    <t>REMOÇÃO DE ROCHAS NOS RIOS LUDGERO E MUMBUCA</t>
  </si>
  <si>
    <t>065/2020</t>
  </si>
  <si>
    <t>PATRICK / JORGE / PHILLIPI</t>
  </si>
  <si>
    <t>19193/2018</t>
  </si>
  <si>
    <t>CONSTRUÇÃO DE PONTE SOBRE O CANAL DA COSTA NA RUA 70 - JARDIM ATLÂNTICO LESTE</t>
  </si>
  <si>
    <t>223/2018</t>
  </si>
  <si>
    <t>PHILLIPI / LAÍS / HARRISON</t>
  </si>
  <si>
    <t>17099/2015</t>
  </si>
  <si>
    <t>URBANIZAÇÃO E DRENAGEM DE JARDIM ATLÂNTICO 54 A 60</t>
  </si>
  <si>
    <t>ÔMEGA</t>
  </si>
  <si>
    <t>109/2019</t>
  </si>
  <si>
    <t>PHILLIPI / DAVID / KAREN</t>
  </si>
  <si>
    <t>24306/2018</t>
  </si>
  <si>
    <t>DRENAGEM E PAVIMENTAÇÃO DAS ESTRADAS DO CAJU E PINDOBAL</t>
  </si>
  <si>
    <t>HIDROTÉCNICA</t>
  </si>
  <si>
    <t>502/2018</t>
  </si>
  <si>
    <t>LAÍS / RODRIGO / ANDRE</t>
  </si>
  <si>
    <t>705/2018</t>
  </si>
  <si>
    <t>CONTRATO PARA EXECUÇÃO DE OBRAS DE URBANIZAÇÃO, SANEAMENTO E CANALIZAÇÃO DO RIO INOÃ NA AVENIDA BEIRA RIO – INOÃ/MARICÁ</t>
  </si>
  <si>
    <t>06/2020</t>
  </si>
  <si>
    <t>PHILLIPI / PATRICK / ALEX</t>
  </si>
  <si>
    <t>21705/2018</t>
  </si>
  <si>
    <t>MICRODRENAGEM E PAVIMENTAÇÃO GAMBOA</t>
  </si>
  <si>
    <t>CNL EQUIPAMENTOS</t>
  </si>
  <si>
    <t>355/2018</t>
  </si>
  <si>
    <t>RAÍSSA / JORGE / KAREN</t>
  </si>
  <si>
    <t>26050/2017</t>
  </si>
  <si>
    <t xml:space="preserve">CONSTRUÇÃO DE BANHEIROS E ALAMBRADOS DO CAMPO DE VÁRZEA </t>
  </si>
  <si>
    <t>CONSTRUTORA METROPOLITANA</t>
  </si>
  <si>
    <t>07/2020</t>
  </si>
  <si>
    <t>GREG / JHONATHAN / GIENNAH</t>
  </si>
  <si>
    <t>21707/2018</t>
  </si>
  <si>
    <t>MICRODRENAGEM E PAVIMENTAÇÃO JACONE</t>
  </si>
  <si>
    <t>TOP IMPERIAL</t>
  </si>
  <si>
    <t>92/2020</t>
  </si>
  <si>
    <t>PATRICIA / GREG / JULIANA</t>
  </si>
  <si>
    <t>SERVIÇOS DE MICRODRENAGEM E PAVIMENTAÇÃO DE DIVERSOS LOGRADOUROS NO BAIRRO RECANTO DE ITAPUAÇU</t>
  </si>
  <si>
    <t>VALPLAT</t>
  </si>
  <si>
    <t>20/2021</t>
  </si>
  <si>
    <t>ILKE / ANDRE / GABRIEL</t>
  </si>
  <si>
    <t>1470/2020</t>
  </si>
  <si>
    <t>MACRODRENAGEM NO RIO ITAOCAIA VALLEY TRECHO - RUA GUARANY E RUA TOCANTINS</t>
  </si>
  <si>
    <t>326/2018</t>
  </si>
  <si>
    <t>JHONATHAN / GREG / BRUNA</t>
  </si>
  <si>
    <t>1015/2018</t>
  </si>
  <si>
    <t>EXECUÇÃO DE OBRA DE URBANIZAÇÃO DE JACONÉ – EXECUÇÃO DE MEIO-FIO, DRENAGEM, PREPARO
DE BASE PARA PAVIMENTAÇÃO, CALÇADAS, CICLOVIAS E
PÓRTICO NA AV. BEIRA MAR</t>
  </si>
  <si>
    <t>OBRA FINALIZADA.</t>
  </si>
  <si>
    <t>CONCORRÊNCIA PÚBLICA 26/2019</t>
  </si>
  <si>
    <t>CONCORRÊNCIA PÚBLICA 02/2020</t>
  </si>
  <si>
    <t>CONCORRÊNCIA PÚBLICA 16/2019</t>
  </si>
  <si>
    <t>TOMADA DE PREÇO 02/2019</t>
  </si>
  <si>
    <t>CONCORRÊNCIA PÚBLICA 06/2019</t>
  </si>
  <si>
    <t>CONCORRÊNCIA PÚBLICA 19/2017</t>
  </si>
  <si>
    <t>CONCORRÊNCIA PÚBLICA 01/2019</t>
  </si>
  <si>
    <t>CONCORRÊNCIA PÚBLICA 10/2018</t>
  </si>
  <si>
    <t>CONCORRÊNCIA PÚBLICA 10/2019</t>
  </si>
  <si>
    <t>CONCORRÊNCIA PÚBLICA 03/2019</t>
  </si>
  <si>
    <t>CONCORRÊNCIA PÚBLICA 09/2019</t>
  </si>
  <si>
    <t>CONCORRÊNCIA PÚBLICA 01/2018</t>
  </si>
  <si>
    <t>13.391.199/0001-78</t>
  </si>
  <si>
    <t>15.070.286/0001-59</t>
  </si>
  <si>
    <t>CONCORRÊNCIA PÚBLICA 03/2020</t>
  </si>
  <si>
    <t>21834/2018</t>
  </si>
  <si>
    <t>TOMADA DE PREÇO 11/2017</t>
  </si>
  <si>
    <t>CONROLE DE OBRAS FINALIZADAS - ATÉ DEZEMBRO/2021.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</si>
</sst>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00&quot;.&quot;###&quot;.&quot;###&quot;/&quot;####&quot;-&quot;##"/>
  </numFmts>
  <fonts count="8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4" fillId="2" borderId="0" xfId="0" applyFont="1" applyFill="1"/>
    <xf numFmtId="44" fontId="4" fillId="3" borderId="0" xfId="0" applyNumberFormat="1" applyFont="1" applyFill="1"/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10" fontId="4" fillId="0" borderId="22" xfId="1" applyNumberFormat="1" applyFont="1" applyFill="1" applyBorder="1" applyAlignment="1">
      <alignment horizontal="center" vertical="center"/>
    </xf>
    <xf numFmtId="44" fontId="4" fillId="0" borderId="22" xfId="0" applyNumberFormat="1" applyFont="1" applyFill="1" applyBorder="1" applyAlignment="1">
      <alignment horizontal="center" vertical="center"/>
    </xf>
    <xf numFmtId="14" fontId="4" fillId="0" borderId="22" xfId="0" applyNumberFormat="1" applyFont="1" applyFill="1" applyBorder="1" applyAlignment="1">
      <alignment horizontal="center" vertical="center" wrapText="1"/>
    </xf>
    <xf numFmtId="44" fontId="7" fillId="0" borderId="22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4" fontId="4" fillId="0" borderId="16" xfId="0" applyNumberFormat="1" applyFont="1" applyFill="1" applyBorder="1" applyAlignment="1">
      <alignment horizontal="center" vertical="center"/>
    </xf>
    <xf numFmtId="44" fontId="4" fillId="0" borderId="16" xfId="0" applyNumberFormat="1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/>
    </xf>
    <xf numFmtId="9" fontId="4" fillId="0" borderId="1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44" fontId="4" fillId="0" borderId="22" xfId="0" applyNumberFormat="1" applyFont="1" applyFill="1" applyBorder="1" applyAlignment="1">
      <alignment horizontal="center" vertical="center" wrapText="1"/>
    </xf>
    <xf numFmtId="10" fontId="4" fillId="0" borderId="22" xfId="0" applyNumberFormat="1" applyFont="1" applyFill="1" applyBorder="1" applyAlignment="1">
      <alignment horizontal="center" vertical="center"/>
    </xf>
    <xf numFmtId="9" fontId="4" fillId="0" borderId="22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44" fontId="4" fillId="0" borderId="13" xfId="0" applyNumberFormat="1" applyFont="1" applyFill="1" applyBorder="1" applyAlignment="1">
      <alignment horizontal="center" vertical="center"/>
    </xf>
    <xf numFmtId="10" fontId="7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zoomScale="80" zoomScaleNormal="80" zoomScaleSheetLayoutView="80" workbookViewId="0">
      <selection sqref="A1:O1"/>
    </sheetView>
  </sheetViews>
  <sheetFormatPr defaultRowHeight="15.75" x14ac:dyDescent="0.25"/>
  <cols>
    <col min="1" max="1" width="21" style="3" bestFit="1" customWidth="1"/>
    <col min="2" max="2" width="20.28515625" style="4" bestFit="1" customWidth="1"/>
    <col min="3" max="3" width="14.7109375" style="3" customWidth="1"/>
    <col min="4" max="4" width="22.28515625" style="4" bestFit="1" customWidth="1"/>
    <col min="5" max="5" width="19.140625" style="3" customWidth="1"/>
    <col min="6" max="6" width="11.85546875" style="3" bestFit="1" customWidth="1"/>
    <col min="7" max="7" width="13.42578125" style="3" bestFit="1" customWidth="1"/>
    <col min="8" max="8" width="38.140625" style="3" bestFit="1" customWidth="1"/>
    <col min="9" max="9" width="21.85546875" style="5" customWidth="1"/>
    <col min="10" max="10" width="13.7109375" style="3" bestFit="1" customWidth="1"/>
    <col min="11" max="11" width="12.28515625" style="3" bestFit="1" customWidth="1"/>
    <col min="12" max="12" width="20.5703125" style="5" bestFit="1" customWidth="1"/>
    <col min="13" max="13" width="10.7109375" style="3" customWidth="1"/>
    <col min="14" max="14" width="17" style="3" bestFit="1" customWidth="1"/>
    <col min="15" max="15" width="18.42578125" style="3" customWidth="1"/>
    <col min="17" max="17" width="13.7109375" bestFit="1" customWidth="1"/>
  </cols>
  <sheetData>
    <row r="1" spans="1:15" ht="30" customHeight="1" thickBot="1" x14ac:dyDescent="0.3">
      <c r="A1" s="47" t="s">
        <v>100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s="1" customFormat="1" ht="20.100000000000001" customHeight="1" thickBot="1" x14ac:dyDescent="0.3">
      <c r="A2" s="50" t="s">
        <v>0</v>
      </c>
      <c r="B2" s="52" t="s">
        <v>1</v>
      </c>
      <c r="C2" s="54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8" t="s">
        <v>8</v>
      </c>
      <c r="J2" s="44" t="s">
        <v>9</v>
      </c>
      <c r="K2" s="45"/>
      <c r="L2" s="45"/>
      <c r="M2" s="45"/>
      <c r="N2" s="45"/>
      <c r="O2" s="46"/>
    </row>
    <row r="3" spans="1:15" ht="39.950000000000003" customHeight="1" thickBot="1" x14ac:dyDescent="0.3">
      <c r="A3" s="51"/>
      <c r="B3" s="53"/>
      <c r="C3" s="55"/>
      <c r="D3" s="57"/>
      <c r="E3" s="57"/>
      <c r="F3" s="57"/>
      <c r="G3" s="57"/>
      <c r="H3" s="57"/>
      <c r="I3" s="59"/>
      <c r="J3" s="6" t="s">
        <v>10</v>
      </c>
      <c r="K3" s="7" t="s">
        <v>11</v>
      </c>
      <c r="L3" s="9" t="s">
        <v>12</v>
      </c>
      <c r="M3" s="7" t="s">
        <v>13</v>
      </c>
      <c r="N3" s="7" t="s">
        <v>14</v>
      </c>
      <c r="O3" s="8" t="s">
        <v>15</v>
      </c>
    </row>
    <row r="4" spans="1:15" s="2" customFormat="1" ht="96.75" customHeight="1" x14ac:dyDescent="0.2">
      <c r="A4" s="14" t="s">
        <v>16</v>
      </c>
      <c r="B4" s="15">
        <v>1792153000181</v>
      </c>
      <c r="C4" s="16" t="s">
        <v>17</v>
      </c>
      <c r="D4" s="17" t="s">
        <v>83</v>
      </c>
      <c r="E4" s="18" t="s">
        <v>18</v>
      </c>
      <c r="F4" s="19" t="s">
        <v>19</v>
      </c>
      <c r="G4" s="20" t="s">
        <v>20</v>
      </c>
      <c r="H4" s="21" t="s">
        <v>21</v>
      </c>
      <c r="I4" s="22">
        <v>5147676.3499999996</v>
      </c>
      <c r="J4" s="18">
        <v>44025</v>
      </c>
      <c r="K4" s="18">
        <v>44390</v>
      </c>
      <c r="L4" s="23">
        <v>5088461.83</v>
      </c>
      <c r="M4" s="24">
        <f>L4/I4</f>
        <v>0.98849684479483646</v>
      </c>
      <c r="N4" s="25">
        <v>1</v>
      </c>
      <c r="O4" s="26" t="s">
        <v>82</v>
      </c>
    </row>
    <row r="5" spans="1:15" s="2" customFormat="1" ht="115.5" customHeight="1" x14ac:dyDescent="0.2">
      <c r="A5" s="27" t="s">
        <v>22</v>
      </c>
      <c r="B5" s="15">
        <v>29152196000111</v>
      </c>
      <c r="C5" s="28" t="s">
        <v>23</v>
      </c>
      <c r="D5" s="29" t="s">
        <v>84</v>
      </c>
      <c r="E5" s="12" t="s">
        <v>24</v>
      </c>
      <c r="F5" s="30" t="s">
        <v>19</v>
      </c>
      <c r="G5" s="29" t="s">
        <v>25</v>
      </c>
      <c r="H5" s="29" t="s">
        <v>26</v>
      </c>
      <c r="I5" s="31">
        <v>2004541.86</v>
      </c>
      <c r="J5" s="12">
        <v>44055</v>
      </c>
      <c r="K5" s="12">
        <v>44420</v>
      </c>
      <c r="L5" s="31">
        <v>1846458.37</v>
      </c>
      <c r="M5" s="32">
        <f t="shared" ref="M5:M9" si="0">L5/I5</f>
        <v>0.9211373465655639</v>
      </c>
      <c r="N5" s="33">
        <v>1</v>
      </c>
      <c r="O5" s="34" t="s">
        <v>82</v>
      </c>
    </row>
    <row r="6" spans="1:15" ht="89.25" customHeight="1" x14ac:dyDescent="0.25">
      <c r="A6" s="27" t="s">
        <v>27</v>
      </c>
      <c r="B6" s="15">
        <v>346071000140</v>
      </c>
      <c r="C6" s="28" t="s">
        <v>28</v>
      </c>
      <c r="D6" s="29" t="s">
        <v>85</v>
      </c>
      <c r="E6" s="12" t="s">
        <v>29</v>
      </c>
      <c r="F6" s="30" t="s">
        <v>19</v>
      </c>
      <c r="G6" s="29" t="s">
        <v>30</v>
      </c>
      <c r="H6" s="29" t="s">
        <v>31</v>
      </c>
      <c r="I6" s="31">
        <v>4128999.44</v>
      </c>
      <c r="J6" s="12">
        <v>43796</v>
      </c>
      <c r="K6" s="12">
        <v>44368</v>
      </c>
      <c r="L6" s="31">
        <v>4123573.95</v>
      </c>
      <c r="M6" s="32">
        <f t="shared" si="0"/>
        <v>0.99868600369681815</v>
      </c>
      <c r="N6" s="33">
        <v>1</v>
      </c>
      <c r="O6" s="34" t="s">
        <v>82</v>
      </c>
    </row>
    <row r="7" spans="1:15" ht="72.75" customHeight="1" x14ac:dyDescent="0.25">
      <c r="A7" s="27" t="s">
        <v>32</v>
      </c>
      <c r="B7" s="15">
        <v>18463305000103</v>
      </c>
      <c r="C7" s="28" t="s">
        <v>33</v>
      </c>
      <c r="D7" s="29" t="s">
        <v>86</v>
      </c>
      <c r="E7" s="12" t="s">
        <v>34</v>
      </c>
      <c r="F7" s="30" t="s">
        <v>19</v>
      </c>
      <c r="G7" s="29" t="s">
        <v>35</v>
      </c>
      <c r="H7" s="29" t="s">
        <v>36</v>
      </c>
      <c r="I7" s="31">
        <f>862400+168121.8</f>
        <v>1030521.8</v>
      </c>
      <c r="J7" s="12">
        <v>43781</v>
      </c>
      <c r="K7" s="12">
        <v>44327</v>
      </c>
      <c r="L7" s="31">
        <v>1030090.6</v>
      </c>
      <c r="M7" s="32">
        <f t="shared" si="0"/>
        <v>0.99958157120014335</v>
      </c>
      <c r="N7" s="33">
        <v>1</v>
      </c>
      <c r="O7" s="34" t="s">
        <v>82</v>
      </c>
    </row>
    <row r="8" spans="1:15" ht="99.95" customHeight="1" x14ac:dyDescent="0.25">
      <c r="A8" s="27" t="s">
        <v>27</v>
      </c>
      <c r="B8" s="15">
        <v>346071000140</v>
      </c>
      <c r="C8" s="28" t="s">
        <v>37</v>
      </c>
      <c r="D8" s="29" t="s">
        <v>87</v>
      </c>
      <c r="E8" s="29" t="s">
        <v>38</v>
      </c>
      <c r="F8" s="30" t="s">
        <v>19</v>
      </c>
      <c r="G8" s="29" t="s">
        <v>39</v>
      </c>
      <c r="H8" s="29" t="s">
        <v>40</v>
      </c>
      <c r="I8" s="31">
        <f>1700890.34+58888.84</f>
        <v>1759779.1800000002</v>
      </c>
      <c r="J8" s="12">
        <v>43990</v>
      </c>
      <c r="K8" s="12">
        <v>44355</v>
      </c>
      <c r="L8" s="31">
        <v>1759779.05</v>
      </c>
      <c r="M8" s="32">
        <f t="shared" si="0"/>
        <v>0.99999992612709498</v>
      </c>
      <c r="N8" s="33">
        <v>1</v>
      </c>
      <c r="O8" s="34" t="s">
        <v>82</v>
      </c>
    </row>
    <row r="9" spans="1:15" ht="89.25" customHeight="1" x14ac:dyDescent="0.25">
      <c r="A9" s="27" t="s">
        <v>16</v>
      </c>
      <c r="B9" s="15">
        <v>1792153000181</v>
      </c>
      <c r="C9" s="28" t="s">
        <v>41</v>
      </c>
      <c r="D9" s="29" t="s">
        <v>88</v>
      </c>
      <c r="E9" s="29" t="s">
        <v>42</v>
      </c>
      <c r="F9" s="30" t="s">
        <v>19</v>
      </c>
      <c r="G9" s="29" t="s">
        <v>43</v>
      </c>
      <c r="H9" s="29" t="s">
        <v>44</v>
      </c>
      <c r="I9" s="31">
        <v>11693486.09</v>
      </c>
      <c r="J9" s="12">
        <v>43241</v>
      </c>
      <c r="K9" s="12">
        <v>44333</v>
      </c>
      <c r="L9" s="31">
        <v>11146483.85</v>
      </c>
      <c r="M9" s="32">
        <f t="shared" si="0"/>
        <v>0.95322162819624989</v>
      </c>
      <c r="N9" s="33">
        <v>1</v>
      </c>
      <c r="O9" s="34" t="s">
        <v>82</v>
      </c>
    </row>
    <row r="10" spans="1:15" ht="47.25" x14ac:dyDescent="0.25">
      <c r="A10" s="27" t="s">
        <v>45</v>
      </c>
      <c r="B10" s="15">
        <v>12647362000158</v>
      </c>
      <c r="C10" s="28" t="s">
        <v>46</v>
      </c>
      <c r="D10" s="29" t="s">
        <v>89</v>
      </c>
      <c r="E10" s="29" t="s">
        <v>47</v>
      </c>
      <c r="F10" s="30" t="s">
        <v>19</v>
      </c>
      <c r="G10" s="29" t="s">
        <v>48</v>
      </c>
      <c r="H10" s="29" t="s">
        <v>49</v>
      </c>
      <c r="I10" s="11">
        <v>9249184.7400000002</v>
      </c>
      <c r="J10" s="12">
        <v>43774</v>
      </c>
      <c r="K10" s="12">
        <v>44382</v>
      </c>
      <c r="L10" s="13">
        <v>9231935.0700000003</v>
      </c>
      <c r="M10" s="32">
        <f t="shared" ref="M10:M17" si="1">L10/I10</f>
        <v>0.99813500643733499</v>
      </c>
      <c r="N10" s="33">
        <v>1</v>
      </c>
      <c r="O10" s="34" t="s">
        <v>82</v>
      </c>
    </row>
    <row r="11" spans="1:15" ht="96" customHeight="1" x14ac:dyDescent="0.25">
      <c r="A11" s="27" t="s">
        <v>50</v>
      </c>
      <c r="B11" s="15">
        <v>5631864000125</v>
      </c>
      <c r="C11" s="28" t="s">
        <v>51</v>
      </c>
      <c r="D11" s="29" t="s">
        <v>90</v>
      </c>
      <c r="E11" s="29" t="s">
        <v>52</v>
      </c>
      <c r="F11" s="30" t="s">
        <v>19</v>
      </c>
      <c r="G11" s="29" t="s">
        <v>53</v>
      </c>
      <c r="H11" s="29" t="s">
        <v>54</v>
      </c>
      <c r="I11" s="11">
        <v>15049537.560000001</v>
      </c>
      <c r="J11" s="12">
        <v>43479</v>
      </c>
      <c r="K11" s="12">
        <v>44430</v>
      </c>
      <c r="L11" s="13">
        <v>14659546.119999999</v>
      </c>
      <c r="M11" s="10">
        <f t="shared" si="1"/>
        <v>0.97408615125579967</v>
      </c>
      <c r="N11" s="33">
        <v>1</v>
      </c>
      <c r="O11" s="34" t="s">
        <v>82</v>
      </c>
    </row>
    <row r="12" spans="1:15" ht="54" customHeight="1" x14ac:dyDescent="0.25">
      <c r="A12" s="27" t="s">
        <v>45</v>
      </c>
      <c r="B12" s="15">
        <v>12647362000158</v>
      </c>
      <c r="C12" s="28" t="s">
        <v>55</v>
      </c>
      <c r="D12" s="29" t="s">
        <v>91</v>
      </c>
      <c r="E12" s="29" t="s">
        <v>56</v>
      </c>
      <c r="F12" s="30" t="s">
        <v>19</v>
      </c>
      <c r="G12" s="29" t="s">
        <v>57</v>
      </c>
      <c r="H12" s="29" t="s">
        <v>58</v>
      </c>
      <c r="I12" s="13">
        <v>14566095.02</v>
      </c>
      <c r="J12" s="12">
        <v>43851</v>
      </c>
      <c r="K12" s="12">
        <v>44458</v>
      </c>
      <c r="L12" s="13">
        <v>13958057</v>
      </c>
      <c r="M12" s="32">
        <f t="shared" si="1"/>
        <v>0.9582566213411946</v>
      </c>
      <c r="N12" s="33">
        <v>1</v>
      </c>
      <c r="O12" s="34" t="s">
        <v>82</v>
      </c>
    </row>
    <row r="13" spans="1:15" ht="47.25" x14ac:dyDescent="0.25">
      <c r="A13" s="27" t="s">
        <v>59</v>
      </c>
      <c r="B13" s="15" t="s">
        <v>95</v>
      </c>
      <c r="C13" s="28" t="s">
        <v>60</v>
      </c>
      <c r="D13" s="29" t="s">
        <v>99</v>
      </c>
      <c r="E13" s="29" t="s">
        <v>61</v>
      </c>
      <c r="F13" s="30" t="s">
        <v>19</v>
      </c>
      <c r="G13" s="29" t="s">
        <v>62</v>
      </c>
      <c r="H13" s="29" t="s">
        <v>63</v>
      </c>
      <c r="I13" s="11">
        <v>388846.75</v>
      </c>
      <c r="J13" s="35">
        <v>43535</v>
      </c>
      <c r="K13" s="35">
        <v>44578</v>
      </c>
      <c r="L13" s="13">
        <v>370574.5</v>
      </c>
      <c r="M13" s="32">
        <f t="shared" si="1"/>
        <v>0.95300912248848679</v>
      </c>
      <c r="N13" s="33">
        <v>1</v>
      </c>
      <c r="O13" s="34" t="s">
        <v>82</v>
      </c>
    </row>
    <row r="14" spans="1:15" ht="53.25" customHeight="1" x14ac:dyDescent="0.25">
      <c r="A14" s="27" t="s">
        <v>64</v>
      </c>
      <c r="B14" s="15">
        <v>33495030000100</v>
      </c>
      <c r="C14" s="28" t="s">
        <v>65</v>
      </c>
      <c r="D14" s="29" t="s">
        <v>92</v>
      </c>
      <c r="E14" s="29" t="s">
        <v>66</v>
      </c>
      <c r="F14" s="30" t="s">
        <v>19</v>
      </c>
      <c r="G14" s="29" t="s">
        <v>67</v>
      </c>
      <c r="H14" s="29" t="s">
        <v>68</v>
      </c>
      <c r="I14" s="11">
        <v>16637173.67</v>
      </c>
      <c r="J14" s="12">
        <v>43892</v>
      </c>
      <c r="K14" s="12">
        <v>44509</v>
      </c>
      <c r="L14" s="13">
        <v>13829647.779999999</v>
      </c>
      <c r="M14" s="32">
        <f t="shared" si="1"/>
        <v>0.83124982970740358</v>
      </c>
      <c r="N14" s="33">
        <v>1</v>
      </c>
      <c r="O14" s="34" t="s">
        <v>82</v>
      </c>
    </row>
    <row r="15" spans="1:15" ht="63" x14ac:dyDescent="0.25">
      <c r="A15" s="27" t="s">
        <v>69</v>
      </c>
      <c r="B15" s="15">
        <v>18668816000153</v>
      </c>
      <c r="C15" s="28" t="s">
        <v>70</v>
      </c>
      <c r="D15" s="29" t="s">
        <v>93</v>
      </c>
      <c r="E15" s="29" t="s">
        <v>71</v>
      </c>
      <c r="F15" s="30" t="s">
        <v>19</v>
      </c>
      <c r="G15" s="29" t="s">
        <v>98</v>
      </c>
      <c r="H15" s="29" t="s">
        <v>72</v>
      </c>
      <c r="I15" s="11">
        <f>7017936.81+1584258.67</f>
        <v>8602195.4800000004</v>
      </c>
      <c r="J15" s="12">
        <v>44001</v>
      </c>
      <c r="K15" s="12">
        <v>44550</v>
      </c>
      <c r="L15" s="13">
        <v>8137706.4400000004</v>
      </c>
      <c r="M15" s="10">
        <f t="shared" si="1"/>
        <v>0.94600343120777353</v>
      </c>
      <c r="N15" s="33">
        <v>1</v>
      </c>
      <c r="O15" s="34" t="s">
        <v>82</v>
      </c>
    </row>
    <row r="16" spans="1:15" ht="70.5" customHeight="1" x14ac:dyDescent="0.25">
      <c r="A16" s="27" t="s">
        <v>73</v>
      </c>
      <c r="B16" s="15" t="s">
        <v>96</v>
      </c>
      <c r="C16" s="36" t="s">
        <v>74</v>
      </c>
      <c r="D16" s="29" t="s">
        <v>97</v>
      </c>
      <c r="E16" s="29" t="s">
        <v>75</v>
      </c>
      <c r="F16" s="30" t="s">
        <v>19</v>
      </c>
      <c r="G16" s="29" t="s">
        <v>76</v>
      </c>
      <c r="H16" s="29" t="s">
        <v>77</v>
      </c>
      <c r="I16" s="11">
        <f>1751901.15+177050.75</f>
        <v>1928951.9</v>
      </c>
      <c r="J16" s="12">
        <v>44298</v>
      </c>
      <c r="K16" s="12">
        <v>44663</v>
      </c>
      <c r="L16" s="11">
        <v>1917745.76</v>
      </c>
      <c r="M16" s="32">
        <f t="shared" si="1"/>
        <v>0.99419055498480813</v>
      </c>
      <c r="N16" s="33">
        <v>1</v>
      </c>
      <c r="O16" s="34" t="s">
        <v>82</v>
      </c>
    </row>
    <row r="17" spans="1:15" ht="120.75" customHeight="1" thickBot="1" x14ac:dyDescent="0.3">
      <c r="A17" s="37" t="s">
        <v>16</v>
      </c>
      <c r="B17" s="15">
        <v>1792153000181</v>
      </c>
      <c r="C17" s="38" t="s">
        <v>78</v>
      </c>
      <c r="D17" s="29" t="s">
        <v>94</v>
      </c>
      <c r="E17" s="38" t="s">
        <v>79</v>
      </c>
      <c r="F17" s="39" t="s">
        <v>19</v>
      </c>
      <c r="G17" s="38" t="s">
        <v>80</v>
      </c>
      <c r="H17" s="40" t="s">
        <v>81</v>
      </c>
      <c r="I17" s="41">
        <v>11298335.449999999</v>
      </c>
      <c r="J17" s="12">
        <v>43262</v>
      </c>
      <c r="K17" s="12">
        <v>44588</v>
      </c>
      <c r="L17" s="41">
        <v>8930192.6699999999</v>
      </c>
      <c r="M17" s="42">
        <f t="shared" si="1"/>
        <v>0.79039896713280899</v>
      </c>
      <c r="N17" s="33">
        <v>1</v>
      </c>
      <c r="O17" s="43" t="s">
        <v>82</v>
      </c>
    </row>
  </sheetData>
  <mergeCells count="11">
    <mergeCell ref="J2:O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3622047244094491" right="0.23622047244094491" top="1.1417322834645669" bottom="0.74803149606299213" header="0.31496062992125984" footer="0.31496062992125984"/>
  <pageSetup paperSize="9" scale="3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SOMAR_DOOI_DEZ2021</vt:lpstr>
      <vt:lpstr>SOMAR_DOOI_DEZ2021!Area_de_impressao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2023-03-20T19:23:05Z</dcterms:created>
  <dcterms:modified xsi:type="dcterms:W3CDTF">2023-04-19T14:51:22Z</dcterms:modified>
</cp:coreProperties>
</file>